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rriscomputereur-my.sharepoint.com/personal/jade_pimblott_onefile_co_uk/Documents/Desktop/"/>
    </mc:Choice>
  </mc:AlternateContent>
  <xr:revisionPtr revIDLastSave="1" documentId="8_{F2FDA4DF-47BB-4164-893C-DDFC45031F78}" xr6:coauthVersionLast="47" xr6:coauthVersionMax="47" xr10:uidLastSave="{1EE859A6-9AA5-4DCF-9D09-EA5097FF3755}"/>
  <bookViews>
    <workbookView xWindow="-28920" yWindow="0" windowWidth="29040" windowHeight="15840" xr2:uid="{0F7AE5BA-F36B-488B-929C-2C055ACD874F}"/>
  </bookViews>
  <sheets>
    <sheet name="Without Weighting" sheetId="10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0" l="1"/>
  <c r="G22" i="10"/>
  <c r="I21" i="10"/>
  <c r="G21" i="10"/>
  <c r="I20" i="10"/>
  <c r="G20" i="10"/>
  <c r="I19" i="10"/>
  <c r="G19" i="10"/>
  <c r="I18" i="10"/>
  <c r="G18" i="10"/>
  <c r="I17" i="10"/>
  <c r="G17" i="10"/>
  <c r="I16" i="10"/>
  <c r="G16" i="10"/>
  <c r="I15" i="10"/>
  <c r="G15" i="10"/>
  <c r="I14" i="10"/>
  <c r="G14" i="10"/>
  <c r="I13" i="10"/>
  <c r="G13" i="10"/>
  <c r="I12" i="10"/>
  <c r="G12" i="10"/>
  <c r="I11" i="10"/>
  <c r="G11" i="10"/>
  <c r="I6" i="10"/>
  <c r="G6" i="10"/>
  <c r="I5" i="10"/>
  <c r="G5" i="10"/>
  <c r="I4" i="10"/>
  <c r="G4" i="10"/>
  <c r="J13" i="10" l="1"/>
  <c r="J22" i="10"/>
  <c r="J18" i="10"/>
  <c r="J19" i="10"/>
  <c r="H6" i="10"/>
  <c r="J21" i="10"/>
  <c r="H4" i="10"/>
  <c r="J16" i="10"/>
  <c r="J17" i="10"/>
  <c r="H5" i="10"/>
  <c r="J11" i="10"/>
  <c r="J14" i="10"/>
  <c r="J12" i="10"/>
  <c r="J15" i="10"/>
  <c r="J20" i="10"/>
  <c r="K19" i="10" l="1"/>
  <c r="J6" i="10" s="1"/>
  <c r="K15" i="10"/>
  <c r="J5" i="10" s="1"/>
  <c r="K4" i="10"/>
  <c r="K11" i="10"/>
  <c r="J4" i="10" s="1"/>
</calcChain>
</file>

<file path=xl/sharedStrings.xml><?xml version="1.0" encoding="utf-8"?>
<sst xmlns="http://schemas.openxmlformats.org/spreadsheetml/2006/main" count="43" uniqueCount="34">
  <si>
    <t>Overall Progress</t>
  </si>
  <si>
    <t>Learning Aim</t>
  </si>
  <si>
    <t>Start Date</t>
  </si>
  <si>
    <t>Completion Date</t>
  </si>
  <si>
    <t>Days Elapsed</t>
  </si>
  <si>
    <t>Learning Aim Target Progress</t>
  </si>
  <si>
    <t>Total Days</t>
  </si>
  <si>
    <t>Overall Target Progress (%)</t>
  </si>
  <si>
    <t>Overall</t>
  </si>
  <si>
    <t>Aim A</t>
  </si>
  <si>
    <t>Aim B</t>
  </si>
  <si>
    <t>Aim C</t>
  </si>
  <si>
    <t>Totals</t>
  </si>
  <si>
    <t>Learning Aim Progress</t>
  </si>
  <si>
    <t>Unit</t>
  </si>
  <si>
    <t>Unit Target Progress</t>
  </si>
  <si>
    <t>Learning Aim A Progress (%)</t>
  </si>
  <si>
    <t>Unit 1</t>
  </si>
  <si>
    <t>Unit 2</t>
  </si>
  <si>
    <t>Unit 3</t>
  </si>
  <si>
    <t>Today</t>
  </si>
  <si>
    <t>Unit 4</t>
  </si>
  <si>
    <t>Learning Aim B Progress (%)</t>
  </si>
  <si>
    <t>Unit 5</t>
  </si>
  <si>
    <t>Unit 6</t>
  </si>
  <si>
    <t>Unit 7</t>
  </si>
  <si>
    <t>Unit 8</t>
  </si>
  <si>
    <t>Learning Aim C Progress (%)</t>
  </si>
  <si>
    <t>Unit 9</t>
  </si>
  <si>
    <t>Unit 10</t>
  </si>
  <si>
    <t>Unit 11</t>
  </si>
  <si>
    <t>Unit 12</t>
  </si>
  <si>
    <t>Aim Progress</t>
  </si>
  <si>
    <t>Unweighted Target Progress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</si>
</sst>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rgb="FF0066FF"/>
      <name val="Calibri"/>
      <family val="2"/>
      <scheme val="minor"/>
    </font>
    <font>
      <sz val="14"/>
      <color rgb="FF0066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66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medium">
        <color rgb="FF0066FF"/>
      </top>
      <bottom style="medium">
        <color rgb="FF0066FF"/>
      </bottom>
      <diagonal/>
    </border>
    <border>
      <left/>
      <right style="medium">
        <color rgb="FF0066FF"/>
      </right>
      <top style="medium">
        <color rgb="FF0066FF"/>
      </top>
      <bottom style="medium">
        <color rgb="FF0066FF"/>
      </bottom>
      <diagonal/>
    </border>
    <border>
      <left style="medium">
        <color rgb="FF0066FF"/>
      </left>
      <right style="medium">
        <color rgb="FF0066FF"/>
      </right>
      <top style="medium">
        <color rgb="FF0066FF"/>
      </top>
      <bottom style="medium">
        <color rgb="FF0066FF"/>
      </bottom>
      <diagonal/>
    </border>
    <border>
      <left style="medium">
        <color rgb="FF0066FF"/>
      </left>
      <right style="medium">
        <color rgb="FF0066FF"/>
      </right>
      <top style="medium">
        <color rgb="FF0066FF"/>
      </top>
      <bottom/>
      <diagonal/>
    </border>
    <border>
      <left style="medium">
        <color rgb="FF0066FF"/>
      </left>
      <right/>
      <top style="medium">
        <color rgb="FF0066FF"/>
      </top>
      <bottom/>
      <diagonal/>
    </border>
    <border>
      <left/>
      <right/>
      <top style="medium">
        <color rgb="FF0066FF"/>
      </top>
      <bottom/>
      <diagonal/>
    </border>
    <border>
      <left/>
      <right style="medium">
        <color rgb="FF0066FF"/>
      </right>
      <top style="medium">
        <color rgb="FF0066FF"/>
      </top>
      <bottom/>
      <diagonal/>
    </border>
    <border>
      <left/>
      <right style="medium">
        <color rgb="FF0066FF"/>
      </right>
      <top/>
      <bottom style="medium">
        <color rgb="FF0066FF"/>
      </bottom>
      <diagonal/>
    </border>
    <border>
      <left style="medium">
        <color rgb="FF0066FF"/>
      </left>
      <right style="medium">
        <color rgb="FF0066FF"/>
      </right>
      <top/>
      <bottom/>
      <diagonal/>
    </border>
    <border>
      <left style="medium">
        <color rgb="FF0066FF"/>
      </left>
      <right/>
      <top/>
      <bottom/>
      <diagonal/>
    </border>
    <border>
      <left/>
      <right style="medium">
        <color rgb="FF0066FF"/>
      </right>
      <top/>
      <bottom/>
      <diagonal/>
    </border>
    <border>
      <left style="medium">
        <color rgb="FF0066FF"/>
      </left>
      <right/>
      <top/>
      <bottom style="medium">
        <color rgb="FF0066FF"/>
      </bottom>
      <diagonal/>
    </border>
    <border>
      <left/>
      <right/>
      <top/>
      <bottom style="medium">
        <color rgb="FF0066FF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rgb="FF0066FF"/>
      </left>
      <right style="medium">
        <color rgb="FF0066FF"/>
      </right>
      <top style="medium">
        <color theme="0"/>
      </top>
      <bottom/>
      <diagonal/>
    </border>
    <border>
      <left style="medium">
        <color rgb="FF0066FF"/>
      </left>
      <right style="medium">
        <color rgb="FF0066FF"/>
      </right>
      <top/>
      <bottom style="medium">
        <color theme="0"/>
      </bottom>
      <diagonal/>
    </border>
    <border>
      <left style="medium">
        <color rgb="FF0066FF"/>
      </left>
      <right style="medium">
        <color rgb="FF0066FF"/>
      </right>
      <top/>
      <bottom style="medium">
        <color rgb="FF0066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3" borderId="8" xfId="0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4" fillId="3" borderId="19" xfId="0" applyFont="1" applyFill="1" applyBorder="1" applyAlignment="1">
      <alignment vertical="center"/>
    </xf>
    <xf numFmtId="0" fontId="3" fillId="0" borderId="19" xfId="0" applyFont="1" applyBorder="1"/>
    <xf numFmtId="9" fontId="3" fillId="0" borderId="20" xfId="0" applyNumberFormat="1" applyFont="1" applyBorder="1"/>
    <xf numFmtId="0" fontId="0" fillId="0" borderId="20" xfId="0" applyBorder="1"/>
    <xf numFmtId="0" fontId="0" fillId="0" borderId="4" xfId="0" applyBorder="1"/>
    <xf numFmtId="0" fontId="0" fillId="0" borderId="21" xfId="0" applyBorder="1"/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25" xfId="0" applyBorder="1"/>
    <xf numFmtId="0" fontId="0" fillId="0" borderId="2" xfId="0" applyBorder="1"/>
    <xf numFmtId="164" fontId="3" fillId="0" borderId="20" xfId="0" applyNumberFormat="1" applyFont="1" applyBorder="1"/>
    <xf numFmtId="0" fontId="2" fillId="3" borderId="20" xfId="1" applyFont="1" applyFill="1" applyBorder="1" applyAlignment="1">
      <alignment horizontal="right"/>
    </xf>
    <xf numFmtId="0" fontId="0" fillId="0" borderId="26" xfId="0" applyBorder="1"/>
    <xf numFmtId="0" fontId="0" fillId="0" borderId="27" xfId="0" applyBorder="1"/>
    <xf numFmtId="14" fontId="0" fillId="0" borderId="13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2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20" xfId="0" applyNumberFormat="1" applyBorder="1" applyAlignment="1">
      <alignment horizontal="center"/>
    </xf>
    <xf numFmtId="10" fontId="0" fillId="0" borderId="0" xfId="0" applyNumberFormat="1"/>
    <xf numFmtId="10" fontId="0" fillId="0" borderId="15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0" fontId="0" fillId="4" borderId="15" xfId="0" applyNumberFormat="1" applyFill="1" applyBorder="1" applyAlignment="1">
      <alignment horizontal="center"/>
    </xf>
    <xf numFmtId="10" fontId="0" fillId="5" borderId="15" xfId="0" applyNumberFormat="1" applyFill="1" applyBorder="1" applyAlignment="1">
      <alignment horizontal="center"/>
    </xf>
    <xf numFmtId="10" fontId="0" fillId="6" borderId="15" xfId="0" applyNumberFormat="1" applyFill="1" applyBorder="1" applyAlignment="1">
      <alignment horizontal="center"/>
    </xf>
    <xf numFmtId="14" fontId="3" fillId="0" borderId="4" xfId="0" applyNumberFormat="1" applyFont="1" applyBorder="1" applyAlignment="1">
      <alignment horizontal="left"/>
    </xf>
    <xf numFmtId="10" fontId="0" fillId="0" borderId="20" xfId="0" applyNumberFormat="1" applyBorder="1"/>
    <xf numFmtId="10" fontId="0" fillId="0" borderId="14" xfId="0" applyNumberFormat="1" applyBorder="1"/>
    <xf numFmtId="10" fontId="0" fillId="0" borderId="18" xfId="0" applyNumberFormat="1" applyBorder="1"/>
    <xf numFmtId="10" fontId="0" fillId="0" borderId="15" xfId="0" applyNumberFormat="1" applyBorder="1"/>
    <xf numFmtId="2" fontId="0" fillId="0" borderId="0" xfId="0" applyNumberFormat="1"/>
    <xf numFmtId="2" fontId="0" fillId="0" borderId="20" xfId="0" applyNumberFormat="1" applyBorder="1"/>
    <xf numFmtId="0" fontId="2" fillId="3" borderId="9" xfId="0" applyFont="1" applyFill="1" applyBorder="1" applyAlignment="1">
      <alignment horizontal="center" vertical="center"/>
    </xf>
    <xf numFmtId="10" fontId="0" fillId="4" borderId="14" xfId="0" applyNumberFormat="1" applyFill="1" applyBorder="1" applyAlignment="1">
      <alignment horizontal="center"/>
    </xf>
    <xf numFmtId="10" fontId="0" fillId="5" borderId="18" xfId="0" applyNumberFormat="1" applyFill="1" applyBorder="1" applyAlignment="1">
      <alignment horizontal="center"/>
    </xf>
    <xf numFmtId="0" fontId="4" fillId="3" borderId="16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21AEF-9097-4EA7-8D35-FEEED3F0B038}">
  <dimension ref="A1:S30"/>
  <sheetViews>
    <sheetView tabSelected="1" workbookViewId="0">
      <selection activeCell="M10" sqref="M10"/>
    </sheetView>
  </sheetViews>
  <sheetFormatPr defaultRowHeight="15" x14ac:dyDescent="0.25"/>
  <cols>
    <col min="1" max="1" width="25.28515625" customWidth="1"/>
    <col min="3" max="3" width="6.7109375" bestFit="1" customWidth="1"/>
    <col min="4" max="4" width="12" bestFit="1" customWidth="1"/>
    <col min="5" max="6" width="19.28515625" customWidth="1"/>
    <col min="7" max="7" width="11.42578125" customWidth="1"/>
    <col min="8" max="8" width="13.140625" customWidth="1"/>
    <col min="9" max="9" width="11.140625" customWidth="1"/>
    <col min="10" max="10" width="10.140625" customWidth="1"/>
    <col min="11" max="11" width="24.7109375" bestFit="1" customWidth="1"/>
    <col min="19" max="19" width="19.42578125" customWidth="1"/>
  </cols>
  <sheetData>
    <row r="1" spans="1:19" ht="26.25" x14ac:dyDescent="0.25">
      <c r="A1" s="64"/>
      <c r="B1" s="1"/>
      <c r="C1" s="53" t="s">
        <v>33</v>
      </c>
      <c r="D1" s="54"/>
      <c r="E1" s="54"/>
      <c r="F1" s="54"/>
      <c r="G1" s="54"/>
      <c r="H1" s="54"/>
      <c r="I1" s="54"/>
      <c r="J1" s="54"/>
      <c r="K1" s="55"/>
      <c r="L1" s="1"/>
      <c r="M1" s="1"/>
      <c r="N1" s="1"/>
      <c r="O1" s="1"/>
      <c r="P1" s="1"/>
      <c r="Q1" s="1"/>
      <c r="R1" s="1"/>
      <c r="S1" s="23"/>
    </row>
    <row r="2" spans="1:19" ht="19.5" thickBot="1" x14ac:dyDescent="0.3">
      <c r="A2" s="64"/>
      <c r="B2" s="2"/>
      <c r="C2" s="3"/>
      <c r="D2" s="56" t="s">
        <v>0</v>
      </c>
      <c r="E2" s="57"/>
      <c r="F2" s="57"/>
      <c r="G2" s="57"/>
      <c r="H2" s="57"/>
      <c r="I2" s="57"/>
      <c r="J2" s="57"/>
      <c r="K2" s="57"/>
      <c r="L2" s="58"/>
      <c r="M2" s="1"/>
      <c r="N2" s="1"/>
      <c r="O2" s="1"/>
      <c r="P2" s="1"/>
      <c r="Q2" s="1"/>
      <c r="R2" s="1"/>
      <c r="S2" s="23"/>
    </row>
    <row r="3" spans="1:19" ht="70.5" customHeight="1" thickBot="1" x14ac:dyDescent="0.3">
      <c r="A3" s="64"/>
      <c r="B3" s="2"/>
      <c r="C3" s="4"/>
      <c r="D3" s="5" t="s">
        <v>1</v>
      </c>
      <c r="E3" s="5" t="s">
        <v>2</v>
      </c>
      <c r="F3" s="5" t="s">
        <v>3</v>
      </c>
      <c r="G3" s="36" t="s">
        <v>4</v>
      </c>
      <c r="H3" s="5" t="s">
        <v>5</v>
      </c>
      <c r="I3" s="5" t="s">
        <v>6</v>
      </c>
      <c r="J3" s="5" t="s">
        <v>5</v>
      </c>
      <c r="K3" s="6" t="s">
        <v>7</v>
      </c>
      <c r="L3" s="7"/>
      <c r="M3" s="1"/>
      <c r="N3" s="1"/>
      <c r="O3" s="1"/>
      <c r="P3" s="1"/>
      <c r="Q3" s="1"/>
      <c r="R3" s="1"/>
      <c r="S3" s="23"/>
    </row>
    <row r="4" spans="1:19" ht="15.75" thickBot="1" x14ac:dyDescent="0.3">
      <c r="A4" s="64"/>
      <c r="B4" s="7"/>
      <c r="C4" s="59" t="s">
        <v>8</v>
      </c>
      <c r="D4" s="8" t="s">
        <v>9</v>
      </c>
      <c r="E4" s="28">
        <v>44927</v>
      </c>
      <c r="F4" s="28">
        <v>45292</v>
      </c>
      <c r="G4" s="31">
        <f>IF(_xlfn.DAYS(A15,E4) &lt; 0,0,_xlfn.DAYS(A15,E4))</f>
        <v>151</v>
      </c>
      <c r="H4" s="34">
        <f>MIN(G4/I4,1)</f>
        <v>0.41369863013698632</v>
      </c>
      <c r="I4" s="46">
        <f>_xlfn.DAYS(F4,E4)</f>
        <v>365</v>
      </c>
      <c r="J4" s="49">
        <f>IF(K11="",H4,K11)</f>
        <v>0.32159784021597843</v>
      </c>
      <c r="K4" s="35">
        <f>AVERAGE(J11:J22)</f>
        <v>0.64419677385130836</v>
      </c>
      <c r="L4" s="7"/>
      <c r="M4" s="1"/>
      <c r="N4" s="1"/>
      <c r="O4" s="1"/>
      <c r="P4" s="1"/>
      <c r="Q4" s="1"/>
      <c r="R4" s="1"/>
      <c r="S4" s="23"/>
    </row>
    <row r="5" spans="1:19" x14ac:dyDescent="0.25">
      <c r="A5" s="64"/>
      <c r="B5" s="7"/>
      <c r="C5" s="51"/>
      <c r="D5" s="9" t="s">
        <v>10</v>
      </c>
      <c r="E5" s="29">
        <v>44927</v>
      </c>
      <c r="F5" s="29">
        <v>45078</v>
      </c>
      <c r="G5" s="32">
        <f>IF(_xlfn.DAYS(A15,E5) &lt; 0,0,_xlfn.DAYS(A15,E5))</f>
        <v>151</v>
      </c>
      <c r="H5" s="34">
        <f t="shared" ref="H5:H6" si="0">MIN(G5/I5,1)</f>
        <v>1</v>
      </c>
      <c r="I5" s="46">
        <f t="shared" ref="I5:I6" si="1">_xlfn.DAYS(F5,E5)</f>
        <v>151</v>
      </c>
      <c r="J5" s="50">
        <f>IF(K15="",H5,K15)</f>
        <v>1</v>
      </c>
      <c r="K5" s="10"/>
      <c r="L5" s="7"/>
      <c r="M5" s="1"/>
      <c r="N5" s="1"/>
      <c r="O5" s="1"/>
      <c r="P5" s="1"/>
      <c r="Q5" s="1"/>
      <c r="R5" s="1"/>
      <c r="S5" s="23"/>
    </row>
    <row r="6" spans="1:19" ht="15.75" thickBot="1" x14ac:dyDescent="0.3">
      <c r="A6" s="64"/>
      <c r="B6" s="7"/>
      <c r="C6" s="51"/>
      <c r="D6" s="11" t="s">
        <v>11</v>
      </c>
      <c r="E6" s="30">
        <v>44927</v>
      </c>
      <c r="F6" s="30">
        <v>45200</v>
      </c>
      <c r="G6" s="33">
        <f>IF(_xlfn.DAYS(A15,E6) &lt; 0,0,_xlfn.DAYS(A15,E6))</f>
        <v>151</v>
      </c>
      <c r="H6" s="42">
        <f t="shared" si="0"/>
        <v>0.55311355311355315</v>
      </c>
      <c r="I6" s="47">
        <f t="shared" si="1"/>
        <v>273</v>
      </c>
      <c r="J6" s="40">
        <f>IF(K19="",H6,K19)</f>
        <v>0.55311355311355315</v>
      </c>
      <c r="K6" s="12"/>
      <c r="L6" s="7"/>
      <c r="M6" s="1"/>
      <c r="N6" s="1"/>
      <c r="O6" s="1"/>
      <c r="P6" s="1"/>
      <c r="Q6" s="1"/>
      <c r="R6" s="1"/>
      <c r="S6" s="23"/>
    </row>
    <row r="7" spans="1:19" ht="15.75" hidden="1" customHeight="1" x14ac:dyDescent="0.3">
      <c r="A7" s="64"/>
      <c r="B7" s="7"/>
      <c r="C7" s="13"/>
      <c r="D7" s="14" t="s">
        <v>12</v>
      </c>
      <c r="E7" s="15"/>
      <c r="F7" s="15"/>
      <c r="G7" s="15"/>
      <c r="H7" s="16"/>
      <c r="I7" s="16"/>
      <c r="J7" s="16"/>
      <c r="K7" s="12"/>
      <c r="L7" s="7"/>
      <c r="M7" s="1"/>
      <c r="N7" s="1"/>
      <c r="O7" s="1"/>
      <c r="P7" s="1"/>
      <c r="Q7" s="1"/>
      <c r="R7" s="1"/>
      <c r="S7" s="23"/>
    </row>
    <row r="8" spans="1:19" x14ac:dyDescent="0.25">
      <c r="A8" s="64"/>
      <c r="B8" s="17"/>
      <c r="C8" s="2"/>
      <c r="D8" s="2"/>
      <c r="E8" s="3"/>
      <c r="F8" s="3"/>
      <c r="G8" s="3"/>
      <c r="H8" s="3"/>
      <c r="I8" s="3"/>
      <c r="J8" s="3"/>
      <c r="K8" s="12"/>
      <c r="L8" s="7"/>
      <c r="M8" s="1"/>
      <c r="N8" s="1"/>
      <c r="O8" s="1"/>
      <c r="P8" s="1"/>
      <c r="Q8" s="1"/>
      <c r="R8" s="1"/>
      <c r="S8" s="23"/>
    </row>
    <row r="9" spans="1:19" ht="19.5" thickBot="1" x14ac:dyDescent="0.3">
      <c r="A9" s="64"/>
      <c r="B9" s="17"/>
      <c r="C9" s="17"/>
      <c r="D9" s="56" t="s">
        <v>13</v>
      </c>
      <c r="E9" s="57"/>
      <c r="F9" s="57"/>
      <c r="G9" s="57"/>
      <c r="H9" s="57"/>
      <c r="I9" s="57"/>
      <c r="J9" s="57"/>
      <c r="K9" s="57"/>
      <c r="L9" s="58"/>
      <c r="M9" s="1"/>
      <c r="N9" s="1"/>
      <c r="O9" s="1"/>
      <c r="P9" s="1"/>
      <c r="Q9" s="1"/>
      <c r="R9" s="1"/>
      <c r="S9" s="23"/>
    </row>
    <row r="10" spans="1:19" ht="48" customHeight="1" thickBot="1" x14ac:dyDescent="0.3">
      <c r="A10" s="64"/>
      <c r="B10" s="17"/>
      <c r="C10" s="18"/>
      <c r="D10" s="5" t="s">
        <v>14</v>
      </c>
      <c r="E10" s="5" t="s">
        <v>2</v>
      </c>
      <c r="F10" s="5" t="s">
        <v>3</v>
      </c>
      <c r="G10" s="5" t="s">
        <v>4</v>
      </c>
      <c r="H10" s="5"/>
      <c r="I10" s="5" t="s">
        <v>6</v>
      </c>
      <c r="J10" s="5" t="s">
        <v>15</v>
      </c>
      <c r="K10" s="37" t="s">
        <v>16</v>
      </c>
      <c r="L10" s="7"/>
      <c r="M10" s="1"/>
      <c r="N10" s="1"/>
      <c r="O10" s="1"/>
      <c r="P10" s="1"/>
      <c r="Q10" s="1"/>
      <c r="R10" s="1"/>
      <c r="S10" s="23"/>
    </row>
    <row r="11" spans="1:19" ht="15.75" thickBot="1" x14ac:dyDescent="0.3">
      <c r="A11" s="64"/>
      <c r="B11" s="7"/>
      <c r="C11" s="60" t="s">
        <v>9</v>
      </c>
      <c r="D11" s="9" t="s">
        <v>17</v>
      </c>
      <c r="E11" s="29">
        <v>44927</v>
      </c>
      <c r="F11" s="29">
        <v>45292</v>
      </c>
      <c r="G11" s="32">
        <f>IF(_xlfn.DAYS(A15,E11) &lt; 0,0,_xlfn.DAYS(A15,E11))</f>
        <v>151</v>
      </c>
      <c r="H11" s="32"/>
      <c r="I11" s="32">
        <f>_xlfn.DAYS(F11,E11)</f>
        <v>365</v>
      </c>
      <c r="J11" s="43">
        <f t="shared" ref="J11:J22" si="2">MIN((G11)/(I11),1)</f>
        <v>0.41369863013698632</v>
      </c>
      <c r="K11" s="38">
        <f>AVERAGE(J11:J13)</f>
        <v>0.32159784021597843</v>
      </c>
      <c r="L11" s="7"/>
      <c r="M11" s="1"/>
      <c r="N11" s="1"/>
      <c r="O11" s="1"/>
      <c r="P11" s="1"/>
      <c r="Q11" s="1"/>
      <c r="R11" s="1"/>
      <c r="S11" s="23"/>
    </row>
    <row r="12" spans="1:19" x14ac:dyDescent="0.25">
      <c r="A12" s="64"/>
      <c r="B12" s="7"/>
      <c r="C12" s="61"/>
      <c r="D12" s="9" t="s">
        <v>18</v>
      </c>
      <c r="E12" s="29">
        <v>44927</v>
      </c>
      <c r="F12" s="29">
        <v>45201</v>
      </c>
      <c r="G12" s="32">
        <f>IF(_xlfn.DAYS(A15,E12) &lt; 0,0,_xlfn.DAYS(A15,E12))</f>
        <v>151</v>
      </c>
      <c r="H12" s="32"/>
      <c r="I12" s="32">
        <f t="shared" ref="I12:I22" si="3">_xlfn.DAYS(F12,E12)</f>
        <v>274</v>
      </c>
      <c r="J12" s="44">
        <f t="shared" si="2"/>
        <v>0.55109489051094895</v>
      </c>
      <c r="K12" s="10"/>
      <c r="L12" s="7"/>
      <c r="M12" s="1"/>
      <c r="N12" s="1"/>
      <c r="O12" s="1"/>
      <c r="P12" s="1"/>
      <c r="Q12" s="1"/>
      <c r="R12" s="1"/>
      <c r="S12" s="23"/>
    </row>
    <row r="13" spans="1:19" ht="15" customHeight="1" thickBot="1" x14ac:dyDescent="0.3">
      <c r="A13" s="17"/>
      <c r="B13" s="7"/>
      <c r="C13" s="61"/>
      <c r="D13" s="9" t="s">
        <v>19</v>
      </c>
      <c r="E13" s="29">
        <v>45201</v>
      </c>
      <c r="F13" s="29">
        <v>45292</v>
      </c>
      <c r="G13" s="32">
        <f>IF(_xlfn.DAYS(A15,E13) &lt; 0,0,_xlfn.DAYS(A15,E13))</f>
        <v>0</v>
      </c>
      <c r="H13" s="33"/>
      <c r="I13" s="33">
        <f t="shared" si="3"/>
        <v>91</v>
      </c>
      <c r="J13" s="45">
        <f t="shared" si="2"/>
        <v>0</v>
      </c>
      <c r="K13" s="19"/>
      <c r="L13" s="7"/>
      <c r="M13" s="1"/>
      <c r="N13" s="1"/>
      <c r="O13" s="1"/>
      <c r="P13" s="1"/>
      <c r="Q13" s="1"/>
      <c r="R13" s="1"/>
      <c r="S13" s="23"/>
    </row>
    <row r="14" spans="1:19" ht="15.75" thickBot="1" x14ac:dyDescent="0.3">
      <c r="A14" s="17" t="s">
        <v>20</v>
      </c>
      <c r="B14" s="7"/>
      <c r="C14" s="62" t="s">
        <v>10</v>
      </c>
      <c r="D14" s="21" t="s">
        <v>21</v>
      </c>
      <c r="E14" s="28">
        <v>44927</v>
      </c>
      <c r="F14" s="28">
        <v>44986</v>
      </c>
      <c r="G14" s="31">
        <f>IF(_xlfn.DAYS(A15,E14) &lt; 0,0,_xlfn.DAYS(A15,E14))</f>
        <v>151</v>
      </c>
      <c r="H14" s="32"/>
      <c r="I14" s="32">
        <f t="shared" si="3"/>
        <v>59</v>
      </c>
      <c r="J14" s="44">
        <f t="shared" si="2"/>
        <v>1</v>
      </c>
      <c r="K14" s="48" t="s">
        <v>22</v>
      </c>
      <c r="L14" s="7"/>
      <c r="M14" s="1"/>
      <c r="N14" s="1"/>
      <c r="O14" s="1"/>
      <c r="P14" s="1"/>
      <c r="Q14" s="1"/>
      <c r="R14" s="1"/>
      <c r="S14" s="23"/>
    </row>
    <row r="15" spans="1:19" ht="15.75" thickBot="1" x14ac:dyDescent="0.3">
      <c r="A15" s="41">
        <v>45078</v>
      </c>
      <c r="B15" s="7"/>
      <c r="C15" s="51"/>
      <c r="D15" s="20" t="s">
        <v>23</v>
      </c>
      <c r="E15" s="29">
        <v>44927</v>
      </c>
      <c r="F15" s="29">
        <v>44986</v>
      </c>
      <c r="G15" s="32">
        <f>IF(_xlfn.DAYS(A15,E15) &lt; 0,0,_xlfn.DAYS(A15,E15))</f>
        <v>151</v>
      </c>
      <c r="H15" s="32"/>
      <c r="I15" s="32">
        <f t="shared" si="3"/>
        <v>59</v>
      </c>
      <c r="J15" s="44">
        <f t="shared" si="2"/>
        <v>1</v>
      </c>
      <c r="K15" s="39">
        <f>AVERAGE(J14:J17)</f>
        <v>1</v>
      </c>
      <c r="L15" s="7"/>
      <c r="M15" s="1"/>
      <c r="N15" s="1"/>
      <c r="O15" s="1"/>
      <c r="P15" s="1"/>
      <c r="Q15" s="1"/>
      <c r="R15" s="1"/>
      <c r="S15" s="23"/>
    </row>
    <row r="16" spans="1:19" x14ac:dyDescent="0.25">
      <c r="A16" s="17"/>
      <c r="B16" s="7"/>
      <c r="C16" s="51"/>
      <c r="D16" s="20" t="s">
        <v>24</v>
      </c>
      <c r="E16" s="29">
        <v>44986</v>
      </c>
      <c r="F16" s="29">
        <v>45078</v>
      </c>
      <c r="G16" s="32">
        <f>IF(_xlfn.DAYS(A15,E16) &lt; 0,0,_xlfn.DAYS(A15,E16))</f>
        <v>92</v>
      </c>
      <c r="H16" s="32"/>
      <c r="I16" s="32">
        <f t="shared" si="3"/>
        <v>92</v>
      </c>
      <c r="J16" s="44">
        <f t="shared" si="2"/>
        <v>1</v>
      </c>
      <c r="K16" s="10"/>
      <c r="L16" s="7"/>
      <c r="M16" s="1"/>
      <c r="N16" s="1"/>
      <c r="O16" s="1"/>
      <c r="P16" s="1"/>
      <c r="Q16" s="1"/>
      <c r="R16" s="1"/>
      <c r="S16" s="23"/>
    </row>
    <row r="17" spans="1:19" ht="15.75" thickBot="1" x14ac:dyDescent="0.3">
      <c r="A17" s="17"/>
      <c r="B17" s="7"/>
      <c r="C17" s="52"/>
      <c r="D17" s="20" t="s">
        <v>25</v>
      </c>
      <c r="E17" s="29">
        <v>44986</v>
      </c>
      <c r="F17" s="29">
        <v>45078</v>
      </c>
      <c r="G17" s="32">
        <f>IF(_xlfn.DAYS(A15,E17) &lt; 0,0,_xlfn.DAYS(A15,E17))</f>
        <v>92</v>
      </c>
      <c r="H17" s="33"/>
      <c r="I17" s="33">
        <f t="shared" si="3"/>
        <v>92</v>
      </c>
      <c r="J17" s="45">
        <f t="shared" si="2"/>
        <v>1</v>
      </c>
      <c r="K17" s="19"/>
      <c r="L17" s="7"/>
      <c r="M17" s="1"/>
      <c r="N17" s="1"/>
      <c r="O17" s="1"/>
      <c r="P17" s="1"/>
      <c r="Q17" s="1"/>
      <c r="R17" s="1"/>
      <c r="S17" s="23"/>
    </row>
    <row r="18" spans="1:19" ht="15.75" thickBot="1" x14ac:dyDescent="0.3">
      <c r="A18" s="17"/>
      <c r="B18" s="7"/>
      <c r="C18" s="51" t="s">
        <v>11</v>
      </c>
      <c r="D18" s="8" t="s">
        <v>26</v>
      </c>
      <c r="E18" s="28">
        <v>44927</v>
      </c>
      <c r="F18" s="28">
        <v>45200</v>
      </c>
      <c r="G18" s="31">
        <f>IF(_xlfn.DAYS(A15,E18) &lt; 0,0,_xlfn.DAYS(A15,E18))</f>
        <v>151</v>
      </c>
      <c r="H18" s="32"/>
      <c r="I18" s="32">
        <f t="shared" si="3"/>
        <v>273</v>
      </c>
      <c r="J18" s="44">
        <f t="shared" si="2"/>
        <v>0.55311355311355315</v>
      </c>
      <c r="K18" s="48" t="s">
        <v>27</v>
      </c>
      <c r="L18" s="7"/>
      <c r="M18" s="1"/>
      <c r="N18" s="1"/>
      <c r="O18" s="1"/>
      <c r="P18" s="1"/>
      <c r="Q18" s="1"/>
      <c r="R18" s="1"/>
      <c r="S18" s="23"/>
    </row>
    <row r="19" spans="1:19" ht="15.75" thickBot="1" x14ac:dyDescent="0.3">
      <c r="A19" s="17"/>
      <c r="B19" s="7"/>
      <c r="C19" s="51"/>
      <c r="D19" s="9" t="s">
        <v>28</v>
      </c>
      <c r="E19" s="29">
        <v>44927</v>
      </c>
      <c r="F19" s="29">
        <v>45200</v>
      </c>
      <c r="G19" s="32">
        <f>IF(_xlfn.DAYS(A15,E19) &lt; 0,0,_xlfn.DAYS(A15,E19))</f>
        <v>151</v>
      </c>
      <c r="H19" s="32"/>
      <c r="I19" s="32">
        <f t="shared" si="3"/>
        <v>273</v>
      </c>
      <c r="J19" s="44">
        <f t="shared" si="2"/>
        <v>0.55311355311355315</v>
      </c>
      <c r="K19" s="40">
        <f>AVERAGE(J18:J22)</f>
        <v>0.55311355311355315</v>
      </c>
      <c r="L19" s="7"/>
      <c r="M19" s="1"/>
      <c r="N19" s="1"/>
      <c r="O19" s="1"/>
      <c r="P19" s="1"/>
      <c r="Q19" s="1"/>
      <c r="R19" s="1"/>
      <c r="S19" s="23"/>
    </row>
    <row r="20" spans="1:19" x14ac:dyDescent="0.25">
      <c r="A20" s="17"/>
      <c r="B20" s="7"/>
      <c r="C20" s="51"/>
      <c r="D20" s="9" t="s">
        <v>29</v>
      </c>
      <c r="E20" s="29">
        <v>44927</v>
      </c>
      <c r="F20" s="29">
        <v>45200</v>
      </c>
      <c r="G20" s="32">
        <f>IF(_xlfn.DAYS(A15,E20) &lt; 0,0,_xlfn.DAYS(A15,E20))</f>
        <v>151</v>
      </c>
      <c r="H20" s="32"/>
      <c r="I20" s="32">
        <f t="shared" si="3"/>
        <v>273</v>
      </c>
      <c r="J20" s="44">
        <f t="shared" si="2"/>
        <v>0.55311355311355315</v>
      </c>
      <c r="K20" s="10"/>
      <c r="L20" s="22"/>
      <c r="M20" s="1"/>
      <c r="N20" s="1"/>
      <c r="O20" s="1"/>
      <c r="P20" s="1"/>
      <c r="Q20" s="1"/>
      <c r="R20" s="1"/>
      <c r="S20" s="23"/>
    </row>
    <row r="21" spans="1:19" x14ac:dyDescent="0.25">
      <c r="A21" s="17"/>
      <c r="B21" s="7"/>
      <c r="C21" s="51"/>
      <c r="D21" s="9" t="s">
        <v>30</v>
      </c>
      <c r="E21" s="29">
        <v>44927</v>
      </c>
      <c r="F21" s="29">
        <v>45200</v>
      </c>
      <c r="G21" s="32">
        <f>IF(_xlfn.DAYS(A15,E21) &lt; 0,0,_xlfn.DAYS(A15,E21))</f>
        <v>151</v>
      </c>
      <c r="H21" s="32"/>
      <c r="I21" s="32">
        <f t="shared" si="3"/>
        <v>273</v>
      </c>
      <c r="J21" s="44">
        <f t="shared" si="2"/>
        <v>0.55311355311355315</v>
      </c>
      <c r="K21" s="12"/>
      <c r="L21" s="23"/>
      <c r="M21" s="1"/>
      <c r="N21" s="1"/>
      <c r="O21" s="1"/>
      <c r="P21" s="1"/>
      <c r="Q21" s="1"/>
      <c r="R21" s="1"/>
      <c r="S21" s="23"/>
    </row>
    <row r="22" spans="1:19" ht="15" customHeight="1" thickBot="1" x14ac:dyDescent="0.3">
      <c r="A22" s="17"/>
      <c r="B22" s="7"/>
      <c r="C22" s="51"/>
      <c r="D22" s="11" t="s">
        <v>31</v>
      </c>
      <c r="E22" s="30">
        <v>44927</v>
      </c>
      <c r="F22" s="30">
        <v>45200</v>
      </c>
      <c r="G22" s="33">
        <f>IF(_xlfn.DAYS(A15,E22) &lt; 0,0,_xlfn.DAYS(A15,E22))</f>
        <v>151</v>
      </c>
      <c r="H22" s="33"/>
      <c r="I22" s="33">
        <f t="shared" si="3"/>
        <v>273</v>
      </c>
      <c r="J22" s="45">
        <f t="shared" si="2"/>
        <v>0.55311355311355315</v>
      </c>
      <c r="K22" s="12"/>
      <c r="L22" s="23"/>
      <c r="M22" s="1"/>
      <c r="N22" s="1"/>
      <c r="O22" s="1"/>
      <c r="P22" s="1"/>
      <c r="Q22" s="1"/>
      <c r="R22" s="1"/>
      <c r="S22" s="23"/>
    </row>
    <row r="23" spans="1:19" ht="12.75" hidden="1" customHeight="1" thickBot="1" x14ac:dyDescent="0.3">
      <c r="A23" s="17"/>
      <c r="B23" s="7"/>
      <c r="C23" s="63"/>
      <c r="D23" s="14" t="s">
        <v>12</v>
      </c>
      <c r="E23" s="24"/>
      <c r="F23" s="24"/>
      <c r="G23" s="24"/>
      <c r="H23" s="24"/>
      <c r="I23" s="24"/>
      <c r="J23" s="25" t="s">
        <v>32</v>
      </c>
      <c r="K23" s="12"/>
      <c r="L23" s="23"/>
      <c r="M23" s="1"/>
      <c r="N23" s="1"/>
      <c r="O23" s="1"/>
      <c r="P23" s="1"/>
      <c r="Q23" s="1"/>
      <c r="R23" s="1"/>
      <c r="S23" s="23"/>
    </row>
    <row r="24" spans="1:19" x14ac:dyDescent="0.25">
      <c r="A24" s="17"/>
      <c r="B24" s="18"/>
      <c r="C24" s="4"/>
      <c r="D24" s="26"/>
      <c r="E24" s="26"/>
      <c r="F24" s="26"/>
      <c r="G24" s="26"/>
      <c r="H24" s="26"/>
      <c r="I24" s="26"/>
      <c r="J24" s="26"/>
      <c r="K24" s="19"/>
      <c r="L24" s="27"/>
      <c r="M24" s="1"/>
      <c r="N24" s="1"/>
      <c r="O24" s="1"/>
      <c r="P24" s="1"/>
      <c r="Q24" s="1"/>
      <c r="R24" s="1"/>
      <c r="S24" s="23"/>
    </row>
    <row r="25" spans="1:19" x14ac:dyDescent="0.25">
      <c r="A25" s="17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23"/>
    </row>
    <row r="26" spans="1:19" x14ac:dyDescent="0.25">
      <c r="A26" s="1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23"/>
    </row>
    <row r="27" spans="1:19" x14ac:dyDescent="0.25">
      <c r="A27" s="1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23"/>
    </row>
    <row r="28" spans="1:19" x14ac:dyDescent="0.25">
      <c r="A28" s="1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23"/>
    </row>
    <row r="29" spans="1:19" x14ac:dyDescent="0.25">
      <c r="A29" s="1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23"/>
    </row>
    <row r="30" spans="1:19" x14ac:dyDescent="0.25">
      <c r="A30" s="1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23"/>
    </row>
  </sheetData>
  <mergeCells count="8">
    <mergeCell ref="C14:C17"/>
    <mergeCell ref="C18:C23"/>
    <mergeCell ref="A1:A12"/>
    <mergeCell ref="C1:K1"/>
    <mergeCell ref="D2:L2"/>
    <mergeCell ref="C4:C6"/>
    <mergeCell ref="D9:L9"/>
    <mergeCell ref="C11:C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5715BD78545D4195DB0CB0E349CBB9" ma:contentTypeVersion="9" ma:contentTypeDescription="Create a new document." ma:contentTypeScope="" ma:versionID="39b6341347de86004ded47567e4123ea">
  <xsd:schema xmlns:xsd="http://www.w3.org/2001/XMLSchema" xmlns:xs="http://www.w3.org/2001/XMLSchema" xmlns:p="http://schemas.microsoft.com/office/2006/metadata/properties" xmlns:ns2="92671879-6a20-4405-83bf-9b012d1e31d0" xmlns:ns3="4134e2b6-665b-4d8c-83d8-bd0e8ea38b3a" xmlns:ns4="7336ce33-9aea-4a88-bf48-8b494de1eee7" targetNamespace="http://schemas.microsoft.com/office/2006/metadata/properties" ma:root="true" ma:fieldsID="1ccb8d1bfdccbdd50eab0d56fb49ce3b" ns2:_="" ns3:_="" ns4:_="">
    <xsd:import namespace="92671879-6a20-4405-83bf-9b012d1e31d0"/>
    <xsd:import namespace="4134e2b6-665b-4d8c-83d8-bd0e8ea38b3a"/>
    <xsd:import namespace="7336ce33-9aea-4a88-bf48-8b494de1ee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671879-6a20-4405-83bf-9b012d1e3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34e2b6-665b-4d8c-83d8-bd0e8ea38b3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6ce33-9aea-4a88-bf48-8b494de1eee7" elementFormDefault="qualified">
    <xsd:import namespace="http://schemas.microsoft.com/office/2006/documentManagement/types"/>
    <xsd:import namespace="http://schemas.microsoft.com/office/infopath/2007/PartnerControls"/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134e2b6-665b-4d8c-83d8-bd0e8ea38b3a">
      <UserInfo>
        <DisplayName>Kwango Ntoni Nkosi</DisplayName>
        <AccountId>17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B847418-0183-4006-AD55-4697D6BFFF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671879-6a20-4405-83bf-9b012d1e31d0"/>
    <ds:schemaRef ds:uri="4134e2b6-665b-4d8c-83d8-bd0e8ea38b3a"/>
    <ds:schemaRef ds:uri="7336ce33-9aea-4a88-bf48-8b494de1ee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9F07A8-11C7-4FF8-A5B7-B857E76FBA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E668BD-F3D3-413B-AB95-6A2230F8FE54}">
  <ds:schemaRefs>
    <ds:schemaRef ds:uri="http://schemas.microsoft.com/office/2006/metadata/properties"/>
    <ds:schemaRef ds:uri="http://schemas.microsoft.com/office/infopath/2007/PartnerControls"/>
    <ds:schemaRef ds:uri="4134e2b6-665b-4d8c-83d8-bd0e8ea38b3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Without Weighting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Fairbrother</dc:creator>
  <cp:keywords/>
  <dc:description/>
  <cp:lastModifiedBy>Jade Pimblott</cp:lastModifiedBy>
  <cp:revision/>
  <dcterms:created xsi:type="dcterms:W3CDTF">2023-09-25T08:12:38Z</dcterms:created>
  <dcterms:modified xsi:type="dcterms:W3CDTF">2024-01-25T10:12:33Z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0x010100575715BD78545D4195DB0CB0E349CBB9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